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\Downloads\"/>
    </mc:Choice>
  </mc:AlternateContent>
  <xr:revisionPtr revIDLastSave="0" documentId="8_{2C53D4CE-F1C7-46B6-8994-9589941CA70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alanza de Comprobación" sheetId="1" r:id="rId1"/>
    <sheet name="EJERCICIO" sheetId="2" r:id="rId2"/>
    <sheet name="estado de actividades" sheetId="3" r:id="rId3"/>
  </sheets>
  <definedNames>
    <definedName name="_xlnm._FilterDatabase" localSheetId="0" hidden="1">'Balanza de Comprobación'!$A$4:$G$4</definedName>
    <definedName name="_xlnm._FilterDatabase" localSheetId="1" hidden="1">EJERCICIO!$A$1:$B$29</definedName>
    <definedName name="_xlnm._FilterDatabase" localSheetId="2" hidden="1">'estado de actividades'!$A$1:$B$29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3" l="1"/>
  <c r="F20" i="3"/>
  <c r="G32" i="3"/>
  <c r="F32" i="3"/>
  <c r="G31" i="3"/>
  <c r="F31" i="3"/>
  <c r="I47" i="2" l="1"/>
  <c r="F41" i="2"/>
  <c r="I46" i="2"/>
  <c r="I42" i="2"/>
  <c r="F42" i="2"/>
  <c r="I41" i="2"/>
  <c r="I43" i="2" s="1"/>
  <c r="I35" i="2"/>
  <c r="I36" i="2" s="1"/>
  <c r="F35" i="2"/>
  <c r="I34" i="2"/>
  <c r="I30" i="2"/>
  <c r="I37" i="2" s="1"/>
  <c r="I26" i="2"/>
  <c r="F26" i="2"/>
  <c r="I19" i="2"/>
  <c r="I17" i="2"/>
  <c r="F19" i="2"/>
  <c r="F17" i="2"/>
  <c r="I14" i="2"/>
  <c r="G37" i="3"/>
  <c r="G38" i="3" s="1"/>
  <c r="F37" i="3"/>
  <c r="G36" i="3"/>
  <c r="F36" i="3"/>
  <c r="G30" i="3"/>
  <c r="F30" i="3"/>
  <c r="G29" i="3"/>
  <c r="F29" i="3"/>
  <c r="G28" i="3"/>
  <c r="F28" i="3"/>
  <c r="G27" i="3"/>
  <c r="F27" i="3"/>
  <c r="G25" i="3"/>
  <c r="F25" i="3"/>
  <c r="G24" i="3"/>
  <c r="F24" i="3"/>
  <c r="G22" i="3"/>
  <c r="G21" i="3"/>
  <c r="F21" i="3"/>
  <c r="G20" i="3"/>
  <c r="G18" i="3"/>
  <c r="F18" i="3"/>
  <c r="G15" i="3"/>
  <c r="G33" i="3" s="1"/>
  <c r="F15" i="3"/>
  <c r="G9" i="3"/>
  <c r="F9" i="3"/>
  <c r="G8" i="3"/>
  <c r="F8" i="3"/>
  <c r="G7" i="3"/>
  <c r="F7" i="3"/>
  <c r="H38" i="3" l="1"/>
  <c r="G10" i="3"/>
  <c r="H40" i="3" l="1"/>
  <c r="G40" i="3"/>
  <c r="I48" i="2" s="1"/>
  <c r="I49" i="2" s="1"/>
  <c r="I51" i="2" s="1"/>
  <c r="I52" i="2" s="1"/>
</calcChain>
</file>

<file path=xl/sharedStrings.xml><?xml version="1.0" encoding="utf-8"?>
<sst xmlns="http://schemas.openxmlformats.org/spreadsheetml/2006/main" count="269" uniqueCount="148">
  <si>
    <t>PSICOLOGIA Y DERECHOS HUMANOS PSYDEH</t>
  </si>
  <si>
    <t>PDH070120GM6</t>
  </si>
  <si>
    <t>BALANZA DE COMPROBACIÓN DEL PERIODO 01-12-2025 - 31-12-2025</t>
  </si>
  <si>
    <t>Fecha de impresión: 09/09/2026</t>
  </si>
  <si>
    <t>Tipo de Moneda: MXN</t>
  </si>
  <si>
    <t>No. Cuenta</t>
  </si>
  <si>
    <t>Naturaleza</t>
  </si>
  <si>
    <t>Cuenta</t>
  </si>
  <si>
    <t>Saldo Inicial</t>
  </si>
  <si>
    <t>Debe</t>
  </si>
  <si>
    <t>Haber</t>
  </si>
  <si>
    <t>Saldo Final</t>
  </si>
  <si>
    <t>100-01</t>
  </si>
  <si>
    <t>D</t>
  </si>
  <si>
    <t>Activo a Corto Plazo</t>
  </si>
  <si>
    <t>101</t>
  </si>
  <si>
    <t>Caja</t>
  </si>
  <si>
    <t>101-01</t>
  </si>
  <si>
    <t>Fondo Fijo</t>
  </si>
  <si>
    <t>102</t>
  </si>
  <si>
    <t>Bancos</t>
  </si>
  <si>
    <t>102-01</t>
  </si>
  <si>
    <t>Bancos nacionales</t>
  </si>
  <si>
    <t>102-01-001</t>
  </si>
  <si>
    <t>BBVA CTA 1 No.0161467557</t>
  </si>
  <si>
    <t>102-01-002</t>
  </si>
  <si>
    <t>BBVA CTA 2 No.0193894819</t>
  </si>
  <si>
    <t>102-01-003</t>
  </si>
  <si>
    <t>FONDO DE INVERSION</t>
  </si>
  <si>
    <t>105</t>
  </si>
  <si>
    <t>Donativos</t>
  </si>
  <si>
    <t>105-01</t>
  </si>
  <si>
    <t>Donantes</t>
  </si>
  <si>
    <t>100-02</t>
  </si>
  <si>
    <t>Activo a Largo Plazo</t>
  </si>
  <si>
    <t>156</t>
  </si>
  <si>
    <t>Equipo de cómputo</t>
  </si>
  <si>
    <t>156-01</t>
  </si>
  <si>
    <t>171</t>
  </si>
  <si>
    <t>A</t>
  </si>
  <si>
    <t>Depreciación acumulada de activos fijos</t>
  </si>
  <si>
    <t>171-05</t>
  </si>
  <si>
    <t>Depreciación acumulada de equipo de cómputo</t>
  </si>
  <si>
    <t>200-01</t>
  </si>
  <si>
    <t>Pasivo a corto plazo</t>
  </si>
  <si>
    <t>201</t>
  </si>
  <si>
    <t>Proveedores</t>
  </si>
  <si>
    <t>201-01</t>
  </si>
  <si>
    <t>Proveedores nacionales</t>
  </si>
  <si>
    <t>201-01-001</t>
  </si>
  <si>
    <t>201-01-002</t>
  </si>
  <si>
    <t>RESTAURANTE GENISA</t>
  </si>
  <si>
    <t>201-01-003</t>
  </si>
  <si>
    <t>NUEVA WAL MART DE MEXICO</t>
  </si>
  <si>
    <t>205</t>
  </si>
  <si>
    <t>Acreedores diversos a corto plazo</t>
  </si>
  <si>
    <t>205-04</t>
  </si>
  <si>
    <t>Otros acreedores diversos a corto plazo</t>
  </si>
  <si>
    <t>210</t>
  </si>
  <si>
    <t>Provisión de sueldos y salarios por pagar</t>
  </si>
  <si>
    <t>210-01</t>
  </si>
  <si>
    <t>216</t>
  </si>
  <si>
    <t>Impuestos retenidos</t>
  </si>
  <si>
    <t>216-02</t>
  </si>
  <si>
    <t>Impuestos retenidos de ISR por asimilados a salarios</t>
  </si>
  <si>
    <t>216-04</t>
  </si>
  <si>
    <t>Impuestos retenidos de ISR por servicios profesionales</t>
  </si>
  <si>
    <t>302</t>
  </si>
  <si>
    <t>Patrimonio</t>
  </si>
  <si>
    <t>302-01</t>
  </si>
  <si>
    <t>304</t>
  </si>
  <si>
    <t>Resultado de ejercicios anteriores</t>
  </si>
  <si>
    <t>304-01</t>
  </si>
  <si>
    <t>Remanente de ejercicios anteriores</t>
  </si>
  <si>
    <t>404</t>
  </si>
  <si>
    <t>INGRESOS POR DONATIVOS</t>
  </si>
  <si>
    <t>404-01</t>
  </si>
  <si>
    <t>GLOBALGIVING FOUNDATION</t>
  </si>
  <si>
    <t>404-02</t>
  </si>
  <si>
    <t>PUBLICO EN GENERAL</t>
  </si>
  <si>
    <t>404-04</t>
  </si>
  <si>
    <t>PUBLICO EN GENERAL EXTRANJERO</t>
  </si>
  <si>
    <t>602</t>
  </si>
  <si>
    <t>OTRAS EROGACIONES</t>
  </si>
  <si>
    <t>602-02</t>
  </si>
  <si>
    <t>VIATICOS</t>
  </si>
  <si>
    <t>602-04</t>
  </si>
  <si>
    <t>COMISIONES BANCARIAS</t>
  </si>
  <si>
    <t>602-05</t>
  </si>
  <si>
    <t>COMBUSTIBLES Y LUBRICANTES</t>
  </si>
  <si>
    <t>602-06</t>
  </si>
  <si>
    <t>DESPENSA</t>
  </si>
  <si>
    <t>602-07</t>
  </si>
  <si>
    <t>OTROS IMPUESTOS Y DERECHOS</t>
  </si>
  <si>
    <t>602-08</t>
  </si>
  <si>
    <t>CONSUMO EN RESTAURANTE</t>
  </si>
  <si>
    <t>602-09</t>
  </si>
  <si>
    <t>ARTICULOS DE OFICINA</t>
  </si>
  <si>
    <t>602-10</t>
  </si>
  <si>
    <t>OTROS GASTOS</t>
  </si>
  <si>
    <t>602-11</t>
  </si>
  <si>
    <t>MATERIALES</t>
  </si>
  <si>
    <t>602-12</t>
  </si>
  <si>
    <t>SERVICIO DE PAQUETERIA</t>
  </si>
  <si>
    <t>602-13</t>
  </si>
  <si>
    <t>FOLIOS FISCALES</t>
  </si>
  <si>
    <t>602-14</t>
  </si>
  <si>
    <t>COMISIONES POR PLATAFORMAS DE RECAUDACION DE FONDOS</t>
  </si>
  <si>
    <t>602-15</t>
  </si>
  <si>
    <t>ASIMILADOS A SALARIOS</t>
  </si>
  <si>
    <t>603</t>
  </si>
  <si>
    <t>Gastos Administrativos</t>
  </si>
  <si>
    <t>603-50</t>
  </si>
  <si>
    <t>Teléfono, internet</t>
  </si>
  <si>
    <t>613</t>
  </si>
  <si>
    <t>Depreciación contable</t>
  </si>
  <si>
    <t>613-05</t>
  </si>
  <si>
    <t>Depreciación de equipo de cómputo</t>
  </si>
  <si>
    <t/>
  </si>
  <si>
    <t>Totales</t>
  </si>
  <si>
    <t>ESTADO DE ACTIVIDADES</t>
  </si>
  <si>
    <t>INGRESOS</t>
  </si>
  <si>
    <t>TOTAL DE INGRESOS</t>
  </si>
  <si>
    <t xml:space="preserve">GASTOS OPERATIVOS </t>
  </si>
  <si>
    <t xml:space="preserve">TOTAL GASTOS OPERATIVOS </t>
  </si>
  <si>
    <t xml:space="preserve">GASTOS ADMINISTRATIVOS </t>
  </si>
  <si>
    <t xml:space="preserve">TOTAL GASTOS ADMINISTRATIVOS </t>
  </si>
  <si>
    <t xml:space="preserve">Cambio neto el patrimonio </t>
  </si>
  <si>
    <t xml:space="preserve">ESTADO DE POSICION FINANCIERA </t>
  </si>
  <si>
    <t>ACTIVOS</t>
  </si>
  <si>
    <t>FONDO FIJO</t>
  </si>
  <si>
    <t>CAJA</t>
  </si>
  <si>
    <t>BANCO</t>
  </si>
  <si>
    <t>INVERSIONES</t>
  </si>
  <si>
    <t>TOTAL ACTIVOS CIRCULANTES</t>
  </si>
  <si>
    <t xml:space="preserve">ACTIVO NO CIRCULANTE </t>
  </si>
  <si>
    <t xml:space="preserve">ACTIVOS CIRCULANTE </t>
  </si>
  <si>
    <t xml:space="preserve">EQUIPO DE COMPUTO </t>
  </si>
  <si>
    <t xml:space="preserve">TOTAL ACTIVO NO CIRCULANTE </t>
  </si>
  <si>
    <t xml:space="preserve">TOTAL ACTIVO </t>
  </si>
  <si>
    <t>PASIVO</t>
  </si>
  <si>
    <t>PATRIMONIO</t>
  </si>
  <si>
    <t>PASIVO CIRCULANTE</t>
  </si>
  <si>
    <t xml:space="preserve">TOTAL PASIVO CIRCULANTE </t>
  </si>
  <si>
    <t>Deficit o remanente de ejercicios anteriores</t>
  </si>
  <si>
    <t>Deficit o remanente de ejercicios</t>
  </si>
  <si>
    <t>TOTAL PATRIMONIO</t>
  </si>
  <si>
    <t>TOTAL PASIVO+PATRIMONIO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</si>
</sst>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\$#,##0.0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808080"/>
      <name val="Calibri"/>
      <family val="2"/>
      <scheme val="minor"/>
    </font>
    <font>
      <b/>
      <sz val="11"/>
      <color rgb="FF808080"/>
      <name val="Calibri"/>
      <family val="2"/>
      <scheme val="minor"/>
    </font>
    <font>
      <b/>
      <sz val="10"/>
      <color rgb="FF808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43">
    <xf numFmtId="0" fontId="0" fillId="0" borderId="0" xfId="0"/>
    <xf numFmtId="49" fontId="1" fillId="0" borderId="0" xfId="0" applyNumberFormat="1" applyFont="1"/>
    <xf numFmtId="0" fontId="0" fillId="2" borderId="0" xfId="0" applyFill="1"/>
    <xf numFmtId="0" fontId="7" fillId="3" borderId="0" xfId="0" applyFont="1" applyFill="1" applyAlignment="1">
      <alignment horizontal="center"/>
    </xf>
    <xf numFmtId="49" fontId="8" fillId="0" borderId="0" xfId="0" applyNumberFormat="1" applyFont="1"/>
    <xf numFmtId="165" fontId="6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10" fillId="3" borderId="0" xfId="0" applyFont="1" applyFill="1" applyAlignment="1">
      <alignment horizontal="center"/>
    </xf>
    <xf numFmtId="0" fontId="11" fillId="0" borderId="0" xfId="0" applyFont="1"/>
    <xf numFmtId="49" fontId="11" fillId="0" borderId="0" xfId="0" applyNumberFormat="1" applyFont="1"/>
    <xf numFmtId="49" fontId="11" fillId="4" borderId="0" xfId="0" applyNumberFormat="1" applyFont="1" applyFill="1"/>
    <xf numFmtId="4" fontId="11" fillId="4" borderId="0" xfId="0" applyNumberFormat="1" applyFont="1" applyFill="1" applyAlignment="1">
      <alignment horizontal="right"/>
    </xf>
    <xf numFmtId="0" fontId="11" fillId="4" borderId="0" xfId="0" applyFont="1" applyFill="1"/>
    <xf numFmtId="49" fontId="11" fillId="5" borderId="0" xfId="0" applyNumberFormat="1" applyFont="1" applyFill="1"/>
    <xf numFmtId="4" fontId="11" fillId="5" borderId="0" xfId="0" applyNumberFormat="1" applyFont="1" applyFill="1" applyAlignment="1">
      <alignment horizontal="right"/>
    </xf>
    <xf numFmtId="0" fontId="11" fillId="5" borderId="0" xfId="0" applyFont="1" applyFill="1"/>
    <xf numFmtId="0" fontId="11" fillId="0" borderId="0" xfId="0" applyFont="1" applyAlignment="1">
      <alignment horizontal="center"/>
    </xf>
    <xf numFmtId="0" fontId="11" fillId="5" borderId="0" xfId="0" applyFont="1" applyFill="1" applyAlignment="1">
      <alignment horizontal="center"/>
    </xf>
    <xf numFmtId="164" fontId="11" fillId="5" borderId="0" xfId="1" applyFont="1" applyFill="1"/>
    <xf numFmtId="164" fontId="11" fillId="5" borderId="0" xfId="1" applyFont="1" applyFill="1" applyAlignment="1">
      <alignment horizontal="right"/>
    </xf>
    <xf numFmtId="0" fontId="10" fillId="5" borderId="0" xfId="0" applyFont="1" applyFill="1"/>
    <xf numFmtId="164" fontId="10" fillId="5" borderId="0" xfId="1" applyFont="1" applyFill="1"/>
    <xf numFmtId="49" fontId="11" fillId="5" borderId="0" xfId="0" applyNumberFormat="1" applyFont="1" applyFill="1" applyAlignment="1">
      <alignment wrapText="1"/>
    </xf>
    <xf numFmtId="164" fontId="11" fillId="5" borderId="0" xfId="1" applyFont="1" applyFill="1" applyAlignment="1">
      <alignment vertical="center"/>
    </xf>
    <xf numFmtId="0" fontId="12" fillId="5" borderId="0" xfId="0" applyFont="1" applyFill="1"/>
    <xf numFmtId="0" fontId="11" fillId="4" borderId="0" xfId="0" applyFont="1" applyFill="1" applyAlignment="1">
      <alignment horizontal="center"/>
    </xf>
    <xf numFmtId="0" fontId="10" fillId="4" borderId="0" xfId="0" applyFont="1" applyFill="1"/>
    <xf numFmtId="49" fontId="10" fillId="4" borderId="0" xfId="0" applyNumberFormat="1" applyFont="1" applyFill="1"/>
    <xf numFmtId="4" fontId="11" fillId="4" borderId="0" xfId="0" applyNumberFormat="1" applyFont="1" applyFill="1"/>
    <xf numFmtId="164" fontId="10" fillId="4" borderId="0" xfId="1" applyFont="1" applyFill="1"/>
    <xf numFmtId="4" fontId="10" fillId="4" borderId="0" xfId="0" applyNumberFormat="1" applyFont="1" applyFill="1"/>
    <xf numFmtId="164" fontId="11" fillId="4" borderId="0" xfId="0" applyNumberFormat="1" applyFont="1" applyFill="1"/>
    <xf numFmtId="164" fontId="10" fillId="4" borderId="0" xfId="0" applyNumberFormat="1" applyFont="1" applyFill="1"/>
    <xf numFmtId="164" fontId="11" fillId="5" borderId="0" xfId="0" applyNumberFormat="1" applyFont="1" applyFill="1"/>
    <xf numFmtId="49" fontId="11" fillId="5" borderId="0" xfId="1" applyNumberFormat="1" applyFont="1" applyFill="1"/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11" fillId="5" borderId="0" xfId="0" applyFont="1" applyFill="1" applyAlignment="1">
      <alignment horizontal="center"/>
    </xf>
    <xf numFmtId="164" fontId="11" fillId="5" borderId="0" xfId="1" applyFont="1" applyFill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2">
    <dxf>
      <fill>
        <patternFill patternType="solid">
          <fgColor rgb="FFE4DFEC"/>
          <bgColor rgb="FF000000"/>
        </patternFill>
      </fill>
    </dxf>
    <dxf>
      <fill>
        <patternFill patternType="solid">
          <fgColor rgb="FFEBF1DE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workbookViewId="0">
      <pane ySplit="4" topLeftCell="A5" activePane="bottomLeft" state="frozen"/>
      <selection pane="bottomLeft" activeCell="C36" sqref="C36"/>
    </sheetView>
  </sheetViews>
  <sheetFormatPr baseColWidth="10" defaultColWidth="9.109375" defaultRowHeight="14.4" x14ac:dyDescent="0.3"/>
  <cols>
    <col min="1" max="1" width="12.6640625" style="1" customWidth="1"/>
    <col min="2" max="2" width="18.6640625" style="1" customWidth="1"/>
    <col min="3" max="3" width="40.6640625" style="1" customWidth="1"/>
    <col min="4" max="7" width="16.6640625" customWidth="1"/>
  </cols>
  <sheetData>
    <row r="1" spans="1:7" ht="20.100000000000001" customHeight="1" x14ac:dyDescent="0.35">
      <c r="A1" s="2"/>
      <c r="B1" s="35" t="s">
        <v>0</v>
      </c>
      <c r="C1" s="35"/>
      <c r="D1" s="35"/>
      <c r="E1" s="37" t="s">
        <v>2</v>
      </c>
      <c r="F1" s="37"/>
      <c r="G1" s="37"/>
    </row>
    <row r="2" spans="1:7" ht="20.100000000000001" customHeight="1" x14ac:dyDescent="0.3">
      <c r="A2" s="2"/>
      <c r="B2" s="36" t="s">
        <v>1</v>
      </c>
      <c r="C2" s="36"/>
      <c r="D2" s="38" t="s">
        <v>3</v>
      </c>
      <c r="E2" s="38"/>
      <c r="F2" s="38"/>
      <c r="G2" s="38"/>
    </row>
    <row r="3" spans="1:7" x14ac:dyDescent="0.3">
      <c r="A3" s="2"/>
      <c r="B3" s="39" t="s">
        <v>4</v>
      </c>
      <c r="C3" s="39"/>
      <c r="D3" s="39"/>
      <c r="E3" s="39"/>
      <c r="F3" s="39"/>
      <c r="G3" s="39"/>
    </row>
    <row r="4" spans="1:7" ht="15.6" x14ac:dyDescent="0.3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</row>
    <row r="5" spans="1:7" x14ac:dyDescent="0.3">
      <c r="A5" s="4" t="s">
        <v>12</v>
      </c>
      <c r="B5" s="4" t="s">
        <v>13</v>
      </c>
      <c r="C5" s="4" t="s">
        <v>14</v>
      </c>
      <c r="D5" s="5">
        <v>5042824.49</v>
      </c>
      <c r="E5" s="5">
        <v>293619.09999999998</v>
      </c>
      <c r="F5" s="5">
        <v>451779.19</v>
      </c>
      <c r="G5" s="5">
        <v>4884664.4000000004</v>
      </c>
    </row>
    <row r="6" spans="1:7" x14ac:dyDescent="0.3">
      <c r="A6" s="1" t="s">
        <v>15</v>
      </c>
      <c r="B6" s="1" t="s">
        <v>13</v>
      </c>
      <c r="C6" s="1" t="s">
        <v>16</v>
      </c>
      <c r="D6" s="6">
        <v>1831047.08</v>
      </c>
      <c r="E6" s="6">
        <v>206189.85</v>
      </c>
      <c r="F6" s="6">
        <v>32400.43</v>
      </c>
      <c r="G6" s="6">
        <v>2004836.5</v>
      </c>
    </row>
    <row r="7" spans="1:7" x14ac:dyDescent="0.3">
      <c r="A7" s="1" t="s">
        <v>17</v>
      </c>
      <c r="B7" s="1" t="s">
        <v>13</v>
      </c>
      <c r="C7" s="1" t="s">
        <v>18</v>
      </c>
      <c r="D7" s="6">
        <v>1831047.08</v>
      </c>
      <c r="E7" s="6">
        <v>206189.85</v>
      </c>
      <c r="F7" s="6">
        <v>32400.43</v>
      </c>
      <c r="G7" s="6">
        <v>2004836.5</v>
      </c>
    </row>
    <row r="8" spans="1:7" x14ac:dyDescent="0.3">
      <c r="A8" s="1" t="s">
        <v>19</v>
      </c>
      <c r="B8" s="1" t="s">
        <v>13</v>
      </c>
      <c r="C8" s="1" t="s">
        <v>20</v>
      </c>
      <c r="D8" s="6">
        <v>3211777.41</v>
      </c>
      <c r="E8" s="6">
        <v>46825.23</v>
      </c>
      <c r="F8" s="6">
        <v>378774.74</v>
      </c>
      <c r="G8" s="6">
        <v>2879827.9</v>
      </c>
    </row>
    <row r="9" spans="1:7" x14ac:dyDescent="0.3">
      <c r="A9" s="1" t="s">
        <v>21</v>
      </c>
      <c r="B9" s="1" t="s">
        <v>13</v>
      </c>
      <c r="C9" s="1" t="s">
        <v>22</v>
      </c>
      <c r="D9" s="6">
        <v>3211777.41</v>
      </c>
      <c r="E9" s="6">
        <v>46825.23</v>
      </c>
      <c r="F9" s="6">
        <v>378774.74</v>
      </c>
      <c r="G9" s="6">
        <v>2879827.9</v>
      </c>
    </row>
    <row r="10" spans="1:7" x14ac:dyDescent="0.3">
      <c r="A10" s="1" t="s">
        <v>23</v>
      </c>
      <c r="B10" s="1" t="s">
        <v>13</v>
      </c>
      <c r="C10" s="1" t="s">
        <v>24</v>
      </c>
      <c r="D10" s="6">
        <v>431182.97</v>
      </c>
      <c r="E10" s="6">
        <v>2162.46</v>
      </c>
      <c r="F10" s="6">
        <v>13895</v>
      </c>
      <c r="G10" s="6">
        <v>419450.43</v>
      </c>
    </row>
    <row r="11" spans="1:7" x14ac:dyDescent="0.3">
      <c r="A11" s="1" t="s">
        <v>25</v>
      </c>
      <c r="B11" s="1" t="s">
        <v>13</v>
      </c>
      <c r="C11" s="1" t="s">
        <v>26</v>
      </c>
      <c r="D11" s="6">
        <v>1889540.05</v>
      </c>
      <c r="E11" s="6">
        <v>44662.77</v>
      </c>
      <c r="F11" s="6">
        <v>364879.74</v>
      </c>
      <c r="G11" s="6">
        <v>1569323.08</v>
      </c>
    </row>
    <row r="12" spans="1:7" x14ac:dyDescent="0.3">
      <c r="A12" s="1" t="s">
        <v>27</v>
      </c>
      <c r="B12" s="1" t="s">
        <v>13</v>
      </c>
      <c r="C12" s="1" t="s">
        <v>28</v>
      </c>
      <c r="D12" s="6">
        <v>891054.39</v>
      </c>
      <c r="E12" s="6">
        <v>0</v>
      </c>
      <c r="F12" s="6">
        <v>0</v>
      </c>
      <c r="G12" s="6">
        <v>891054.39</v>
      </c>
    </row>
    <row r="13" spans="1:7" x14ac:dyDescent="0.3">
      <c r="A13" s="1" t="s">
        <v>29</v>
      </c>
      <c r="B13" s="1" t="s">
        <v>13</v>
      </c>
      <c r="C13" s="1" t="s">
        <v>30</v>
      </c>
      <c r="D13" s="6">
        <v>0</v>
      </c>
      <c r="E13" s="6">
        <v>40604.019999999997</v>
      </c>
      <c r="F13" s="6">
        <v>40604.019999999997</v>
      </c>
      <c r="G13" s="6">
        <v>0</v>
      </c>
    </row>
    <row r="14" spans="1:7" x14ac:dyDescent="0.3">
      <c r="A14" s="1" t="s">
        <v>31</v>
      </c>
      <c r="B14" s="1" t="s">
        <v>13</v>
      </c>
      <c r="C14" s="1" t="s">
        <v>32</v>
      </c>
      <c r="D14" s="6">
        <v>0</v>
      </c>
      <c r="E14" s="6">
        <v>40604.019999999997</v>
      </c>
      <c r="F14" s="6">
        <v>40604.019999999997</v>
      </c>
      <c r="G14" s="6">
        <v>0</v>
      </c>
    </row>
    <row r="15" spans="1:7" x14ac:dyDescent="0.3">
      <c r="A15" s="4" t="s">
        <v>33</v>
      </c>
      <c r="B15" s="4" t="s">
        <v>13</v>
      </c>
      <c r="C15" s="4" t="s">
        <v>34</v>
      </c>
      <c r="D15" s="5">
        <v>18710.689999999999</v>
      </c>
      <c r="E15" s="5">
        <v>0</v>
      </c>
      <c r="F15" s="5">
        <v>1100.6400000000001</v>
      </c>
      <c r="G15" s="5">
        <v>17610.05</v>
      </c>
    </row>
    <row r="16" spans="1:7" x14ac:dyDescent="0.3">
      <c r="A16" s="1" t="s">
        <v>35</v>
      </c>
      <c r="B16" s="1" t="s">
        <v>13</v>
      </c>
      <c r="C16" s="1" t="s">
        <v>36</v>
      </c>
      <c r="D16" s="6">
        <v>44025.41</v>
      </c>
      <c r="E16" s="6">
        <v>0</v>
      </c>
      <c r="F16" s="6">
        <v>0</v>
      </c>
      <c r="G16" s="6">
        <v>44025.41</v>
      </c>
    </row>
    <row r="17" spans="1:7" x14ac:dyDescent="0.3">
      <c r="A17" s="1" t="s">
        <v>37</v>
      </c>
      <c r="B17" s="1" t="s">
        <v>13</v>
      </c>
      <c r="C17" s="1" t="s">
        <v>36</v>
      </c>
      <c r="D17" s="6">
        <v>44025.41</v>
      </c>
      <c r="E17" s="6">
        <v>0</v>
      </c>
      <c r="F17" s="6">
        <v>0</v>
      </c>
      <c r="G17" s="6">
        <v>44025.41</v>
      </c>
    </row>
    <row r="18" spans="1:7" x14ac:dyDescent="0.3">
      <c r="A18" s="1" t="s">
        <v>38</v>
      </c>
      <c r="B18" s="1" t="s">
        <v>39</v>
      </c>
      <c r="C18" s="1" t="s">
        <v>40</v>
      </c>
      <c r="D18" s="6">
        <v>25314.720000000001</v>
      </c>
      <c r="E18" s="6">
        <v>0</v>
      </c>
      <c r="F18" s="6">
        <v>1100.6400000000001</v>
      </c>
      <c r="G18" s="6">
        <v>26415.360000000001</v>
      </c>
    </row>
    <row r="19" spans="1:7" x14ac:dyDescent="0.3">
      <c r="A19" s="1" t="s">
        <v>41</v>
      </c>
      <c r="B19" s="1" t="s">
        <v>39</v>
      </c>
      <c r="C19" s="1" t="s">
        <v>42</v>
      </c>
      <c r="D19" s="6">
        <v>25314.720000000001</v>
      </c>
      <c r="E19" s="6">
        <v>0</v>
      </c>
      <c r="F19" s="6">
        <v>1100.6400000000001</v>
      </c>
      <c r="G19" s="6">
        <v>26415.360000000001</v>
      </c>
    </row>
    <row r="20" spans="1:7" x14ac:dyDescent="0.3">
      <c r="A20" s="4" t="s">
        <v>43</v>
      </c>
      <c r="B20" s="4" t="s">
        <v>39</v>
      </c>
      <c r="C20" s="4" t="s">
        <v>44</v>
      </c>
      <c r="D20" s="5">
        <v>102119.19</v>
      </c>
      <c r="E20" s="5">
        <v>211178.67</v>
      </c>
      <c r="F20" s="5">
        <v>129175.95</v>
      </c>
      <c r="G20" s="5">
        <v>20116.47</v>
      </c>
    </row>
    <row r="21" spans="1:7" x14ac:dyDescent="0.3">
      <c r="A21" s="1" t="s">
        <v>45</v>
      </c>
      <c r="B21" s="1" t="s">
        <v>39</v>
      </c>
      <c r="C21" s="1" t="s">
        <v>46</v>
      </c>
      <c r="D21" s="6">
        <v>1172.4100000000001</v>
      </c>
      <c r="E21" s="6">
        <v>23724.99</v>
      </c>
      <c r="F21" s="6">
        <v>22552.58</v>
      </c>
      <c r="G21" s="6">
        <v>0</v>
      </c>
    </row>
    <row r="22" spans="1:7" x14ac:dyDescent="0.3">
      <c r="A22" s="1" t="s">
        <v>47</v>
      </c>
      <c r="B22" s="1" t="s">
        <v>39</v>
      </c>
      <c r="C22" s="1" t="s">
        <v>48</v>
      </c>
      <c r="D22" s="6">
        <v>1172.4100000000001</v>
      </c>
      <c r="E22" s="6">
        <v>23724.99</v>
      </c>
      <c r="F22" s="6">
        <v>22552.58</v>
      </c>
      <c r="G22" s="6">
        <v>0</v>
      </c>
    </row>
    <row r="23" spans="1:7" x14ac:dyDescent="0.3">
      <c r="A23" s="1" t="s">
        <v>49</v>
      </c>
      <c r="B23" s="1" t="s">
        <v>39</v>
      </c>
      <c r="C23" s="1" t="s">
        <v>48</v>
      </c>
      <c r="D23" s="6">
        <v>1172.4100000000001</v>
      </c>
      <c r="E23" s="6">
        <v>19332.2</v>
      </c>
      <c r="F23" s="6">
        <v>18159.79</v>
      </c>
      <c r="G23" s="6">
        <v>0</v>
      </c>
    </row>
    <row r="24" spans="1:7" x14ac:dyDescent="0.3">
      <c r="A24" s="1" t="s">
        <v>50</v>
      </c>
      <c r="B24" s="1" t="s">
        <v>39</v>
      </c>
      <c r="C24" s="1" t="s">
        <v>51</v>
      </c>
      <c r="D24" s="6">
        <v>0</v>
      </c>
      <c r="E24" s="6">
        <v>559</v>
      </c>
      <c r="F24" s="6">
        <v>559</v>
      </c>
      <c r="G24" s="6">
        <v>0</v>
      </c>
    </row>
    <row r="25" spans="1:7" x14ac:dyDescent="0.3">
      <c r="A25" s="1" t="s">
        <v>52</v>
      </c>
      <c r="B25" s="1" t="s">
        <v>39</v>
      </c>
      <c r="C25" s="1" t="s">
        <v>53</v>
      </c>
      <c r="D25" s="6">
        <v>0</v>
      </c>
      <c r="E25" s="6">
        <v>3833.79</v>
      </c>
      <c r="F25" s="6">
        <v>3833.79</v>
      </c>
      <c r="G25" s="6">
        <v>0</v>
      </c>
    </row>
    <row r="26" spans="1:7" x14ac:dyDescent="0.3">
      <c r="A26" s="1" t="s">
        <v>54</v>
      </c>
      <c r="B26" s="1" t="s">
        <v>39</v>
      </c>
      <c r="C26" s="1" t="s">
        <v>55</v>
      </c>
      <c r="D26" s="6">
        <v>20242.79</v>
      </c>
      <c r="E26" s="6">
        <v>18221.14</v>
      </c>
      <c r="F26" s="6">
        <v>6221.19</v>
      </c>
      <c r="G26" s="6">
        <v>8242.84</v>
      </c>
    </row>
    <row r="27" spans="1:7" x14ac:dyDescent="0.3">
      <c r="A27" s="1" t="s">
        <v>56</v>
      </c>
      <c r="B27" s="1" t="s">
        <v>39</v>
      </c>
      <c r="C27" s="1" t="s">
        <v>57</v>
      </c>
      <c r="D27" s="6">
        <v>20242.79</v>
      </c>
      <c r="E27" s="6">
        <v>18221.14</v>
      </c>
      <c r="F27" s="6">
        <v>6221.19</v>
      </c>
      <c r="G27" s="6">
        <v>8242.84</v>
      </c>
    </row>
    <row r="28" spans="1:7" x14ac:dyDescent="0.3">
      <c r="A28" s="1" t="s">
        <v>58</v>
      </c>
      <c r="B28" s="1" t="s">
        <v>39</v>
      </c>
      <c r="C28" s="1" t="s">
        <v>59</v>
      </c>
      <c r="D28" s="6">
        <v>68528.55</v>
      </c>
      <c r="E28" s="6">
        <v>157057.1</v>
      </c>
      <c r="F28" s="6">
        <v>88528.55</v>
      </c>
      <c r="G28" s="6">
        <v>0</v>
      </c>
    </row>
    <row r="29" spans="1:7" x14ac:dyDescent="0.3">
      <c r="A29" s="1" t="s">
        <v>60</v>
      </c>
      <c r="B29" s="1" t="s">
        <v>39</v>
      </c>
      <c r="C29" s="1" t="s">
        <v>59</v>
      </c>
      <c r="D29" s="6">
        <v>68528.55</v>
      </c>
      <c r="E29" s="6">
        <v>157057.1</v>
      </c>
      <c r="F29" s="6">
        <v>88528.55</v>
      </c>
      <c r="G29" s="6">
        <v>0</v>
      </c>
    </row>
    <row r="30" spans="1:7" x14ac:dyDescent="0.3">
      <c r="A30" s="1" t="s">
        <v>61</v>
      </c>
      <c r="B30" s="1" t="s">
        <v>39</v>
      </c>
      <c r="C30" s="1" t="s">
        <v>62</v>
      </c>
      <c r="D30" s="6">
        <v>12175.44</v>
      </c>
      <c r="E30" s="6">
        <v>12175.44</v>
      </c>
      <c r="F30" s="6">
        <v>11873.63</v>
      </c>
      <c r="G30" s="6">
        <v>11873.63</v>
      </c>
    </row>
    <row r="31" spans="1:7" x14ac:dyDescent="0.3">
      <c r="A31" s="1" t="s">
        <v>63</v>
      </c>
      <c r="B31" s="1" t="s">
        <v>39</v>
      </c>
      <c r="C31" s="1" t="s">
        <v>64</v>
      </c>
      <c r="D31" s="6">
        <v>11873.63</v>
      </c>
      <c r="E31" s="6">
        <v>11873.63</v>
      </c>
      <c r="F31" s="6">
        <v>11873.63</v>
      </c>
      <c r="G31" s="6">
        <v>11873.63</v>
      </c>
    </row>
    <row r="32" spans="1:7" x14ac:dyDescent="0.3">
      <c r="A32" s="1" t="s">
        <v>65</v>
      </c>
      <c r="B32" s="1" t="s">
        <v>39</v>
      </c>
      <c r="C32" s="1" t="s">
        <v>66</v>
      </c>
      <c r="D32" s="6">
        <v>301.81</v>
      </c>
      <c r="E32" s="6">
        <v>301.81</v>
      </c>
      <c r="F32" s="6">
        <v>0</v>
      </c>
      <c r="G32" s="6">
        <v>0</v>
      </c>
    </row>
    <row r="33" spans="1:7" x14ac:dyDescent="0.3">
      <c r="A33" s="4" t="s">
        <v>67</v>
      </c>
      <c r="B33" s="4" t="s">
        <v>39</v>
      </c>
      <c r="C33" s="4" t="s">
        <v>68</v>
      </c>
      <c r="D33" s="5">
        <v>2212356.98</v>
      </c>
      <c r="E33" s="5">
        <v>0</v>
      </c>
      <c r="F33" s="5">
        <v>0</v>
      </c>
      <c r="G33" s="5">
        <v>2212356.98</v>
      </c>
    </row>
    <row r="34" spans="1:7" x14ac:dyDescent="0.3">
      <c r="A34" s="1" t="s">
        <v>69</v>
      </c>
      <c r="B34" s="1" t="s">
        <v>39</v>
      </c>
      <c r="C34" s="1" t="s">
        <v>68</v>
      </c>
      <c r="D34" s="6">
        <v>2212356.98</v>
      </c>
      <c r="E34" s="6">
        <v>0</v>
      </c>
      <c r="F34" s="6">
        <v>0</v>
      </c>
      <c r="G34" s="6">
        <v>2212356.98</v>
      </c>
    </row>
    <row r="35" spans="1:7" x14ac:dyDescent="0.3">
      <c r="A35" s="4" t="s">
        <v>70</v>
      </c>
      <c r="B35" s="4" t="s">
        <v>39</v>
      </c>
      <c r="C35" s="4" t="s">
        <v>71</v>
      </c>
      <c r="D35" s="5">
        <v>2950184.46</v>
      </c>
      <c r="E35" s="5">
        <v>0</v>
      </c>
      <c r="F35" s="5">
        <v>0</v>
      </c>
      <c r="G35" s="5">
        <v>2950184.46</v>
      </c>
    </row>
    <row r="36" spans="1:7" x14ac:dyDescent="0.3">
      <c r="A36" s="1" t="s">
        <v>72</v>
      </c>
      <c r="B36" s="1" t="s">
        <v>39</v>
      </c>
      <c r="C36" s="1" t="s">
        <v>73</v>
      </c>
      <c r="D36" s="6">
        <v>2950184.46</v>
      </c>
      <c r="E36" s="6">
        <v>0</v>
      </c>
      <c r="F36" s="6">
        <v>0</v>
      </c>
      <c r="G36" s="6">
        <v>2950184.46</v>
      </c>
    </row>
    <row r="37" spans="1:7" x14ac:dyDescent="0.3">
      <c r="A37" s="4" t="s">
        <v>74</v>
      </c>
      <c r="B37" s="4" t="s">
        <v>39</v>
      </c>
      <c r="C37" s="4" t="s">
        <v>75</v>
      </c>
      <c r="D37" s="5">
        <v>2168154.0499999998</v>
      </c>
      <c r="E37" s="5">
        <v>0</v>
      </c>
      <c r="F37" s="5">
        <v>58825.18</v>
      </c>
      <c r="G37" s="5">
        <v>2226979.23</v>
      </c>
    </row>
    <row r="38" spans="1:7" x14ac:dyDescent="0.3">
      <c r="A38" s="1" t="s">
        <v>76</v>
      </c>
      <c r="B38" s="1" t="s">
        <v>39</v>
      </c>
      <c r="C38" s="1" t="s">
        <v>77</v>
      </c>
      <c r="D38" s="6">
        <v>28997.74</v>
      </c>
      <c r="E38" s="6">
        <v>0</v>
      </c>
      <c r="F38" s="6">
        <v>0</v>
      </c>
      <c r="G38" s="6">
        <v>28997.74</v>
      </c>
    </row>
    <row r="39" spans="1:7" x14ac:dyDescent="0.3">
      <c r="A39" s="1" t="s">
        <v>78</v>
      </c>
      <c r="B39" s="1" t="s">
        <v>39</v>
      </c>
      <c r="C39" s="1" t="s">
        <v>79</v>
      </c>
      <c r="D39" s="6">
        <v>369053.98</v>
      </c>
      <c r="E39" s="6">
        <v>0</v>
      </c>
      <c r="F39" s="6">
        <v>38720.6</v>
      </c>
      <c r="G39" s="6">
        <v>407774.58</v>
      </c>
    </row>
    <row r="40" spans="1:7" x14ac:dyDescent="0.3">
      <c r="A40" s="1" t="s">
        <v>80</v>
      </c>
      <c r="B40" s="1" t="s">
        <v>39</v>
      </c>
      <c r="C40" s="1" t="s">
        <v>81</v>
      </c>
      <c r="D40" s="6">
        <v>1770102.33</v>
      </c>
      <c r="E40" s="6">
        <v>0</v>
      </c>
      <c r="F40" s="6">
        <v>20104.580000000002</v>
      </c>
      <c r="G40" s="6">
        <v>1790206.91</v>
      </c>
    </row>
    <row r="41" spans="1:7" x14ac:dyDescent="0.3">
      <c r="A41" s="4" t="s">
        <v>82</v>
      </c>
      <c r="B41" s="4" t="s">
        <v>13</v>
      </c>
      <c r="C41" s="4" t="s">
        <v>83</v>
      </c>
      <c r="D41" s="5">
        <v>2334177.81</v>
      </c>
      <c r="E41" s="5">
        <v>132462.59</v>
      </c>
      <c r="F41" s="5">
        <v>0</v>
      </c>
      <c r="G41" s="5">
        <v>2466640.4</v>
      </c>
    </row>
    <row r="42" spans="1:7" x14ac:dyDescent="0.3">
      <c r="A42" s="1" t="s">
        <v>84</v>
      </c>
      <c r="B42" s="1" t="s">
        <v>13</v>
      </c>
      <c r="C42" s="1" t="s">
        <v>85</v>
      </c>
      <c r="D42" s="6">
        <v>425715.19</v>
      </c>
      <c r="E42" s="6">
        <v>2700</v>
      </c>
      <c r="F42" s="6">
        <v>0</v>
      </c>
      <c r="G42" s="6">
        <v>428415.19</v>
      </c>
    </row>
    <row r="43" spans="1:7" x14ac:dyDescent="0.3">
      <c r="A43" s="1" t="s">
        <v>86</v>
      </c>
      <c r="B43" s="1" t="s">
        <v>13</v>
      </c>
      <c r="C43" s="1" t="s">
        <v>87</v>
      </c>
      <c r="D43" s="6">
        <v>6690.26</v>
      </c>
      <c r="E43" s="6">
        <v>82.94</v>
      </c>
      <c r="F43" s="6">
        <v>0</v>
      </c>
      <c r="G43" s="6">
        <v>6773.2</v>
      </c>
    </row>
    <row r="44" spans="1:7" x14ac:dyDescent="0.3">
      <c r="A44" s="1" t="s">
        <v>88</v>
      </c>
      <c r="B44" s="1" t="s">
        <v>13</v>
      </c>
      <c r="C44" s="1" t="s">
        <v>89</v>
      </c>
      <c r="D44" s="6">
        <v>61383.62</v>
      </c>
      <c r="E44" s="6">
        <v>8290.7999999999993</v>
      </c>
      <c r="F44" s="6">
        <v>0</v>
      </c>
      <c r="G44" s="6">
        <v>69674.42</v>
      </c>
    </row>
    <row r="45" spans="1:7" x14ac:dyDescent="0.3">
      <c r="A45" s="1" t="s">
        <v>90</v>
      </c>
      <c r="B45" s="1" t="s">
        <v>13</v>
      </c>
      <c r="C45" s="1" t="s">
        <v>91</v>
      </c>
      <c r="D45" s="6">
        <v>86641.72</v>
      </c>
      <c r="E45" s="6">
        <v>3833.79</v>
      </c>
      <c r="F45" s="6">
        <v>0</v>
      </c>
      <c r="G45" s="6">
        <v>90475.51</v>
      </c>
    </row>
    <row r="46" spans="1:7" x14ac:dyDescent="0.3">
      <c r="A46" s="1" t="s">
        <v>92</v>
      </c>
      <c r="B46" s="1" t="s">
        <v>13</v>
      </c>
      <c r="C46" s="1" t="s">
        <v>93</v>
      </c>
      <c r="D46" s="6">
        <v>781</v>
      </c>
      <c r="E46" s="6">
        <v>339.42</v>
      </c>
      <c r="F46" s="6">
        <v>0</v>
      </c>
      <c r="G46" s="6">
        <v>1120.42</v>
      </c>
    </row>
    <row r="47" spans="1:7" x14ac:dyDescent="0.3">
      <c r="A47" s="1" t="s">
        <v>94</v>
      </c>
      <c r="B47" s="1" t="s">
        <v>13</v>
      </c>
      <c r="C47" s="1" t="s">
        <v>95</v>
      </c>
      <c r="D47" s="6">
        <v>131989.70000000001</v>
      </c>
      <c r="E47" s="6">
        <v>559</v>
      </c>
      <c r="F47" s="6">
        <v>0</v>
      </c>
      <c r="G47" s="6">
        <v>132548.70000000001</v>
      </c>
    </row>
    <row r="48" spans="1:7" x14ac:dyDescent="0.3">
      <c r="A48" s="1" t="s">
        <v>96</v>
      </c>
      <c r="B48" s="1" t="s">
        <v>13</v>
      </c>
      <c r="C48" s="1" t="s">
        <v>97</v>
      </c>
      <c r="D48" s="6">
        <v>34034.31</v>
      </c>
      <c r="E48" s="6">
        <v>0</v>
      </c>
      <c r="F48" s="6">
        <v>0</v>
      </c>
      <c r="G48" s="6">
        <v>34034.31</v>
      </c>
    </row>
    <row r="49" spans="1:7" x14ac:dyDescent="0.3">
      <c r="A49" s="1" t="s">
        <v>98</v>
      </c>
      <c r="B49" s="1" t="s">
        <v>13</v>
      </c>
      <c r="C49" s="1" t="s">
        <v>99</v>
      </c>
      <c r="D49" s="6">
        <v>198446.17</v>
      </c>
      <c r="E49" s="6">
        <v>15944.85</v>
      </c>
      <c r="F49" s="6">
        <v>0</v>
      </c>
      <c r="G49" s="6">
        <v>214391.02</v>
      </c>
    </row>
    <row r="50" spans="1:7" x14ac:dyDescent="0.3">
      <c r="A50" s="1" t="s">
        <v>100</v>
      </c>
      <c r="B50" s="1" t="s">
        <v>13</v>
      </c>
      <c r="C50" s="1" t="s">
        <v>101</v>
      </c>
      <c r="D50" s="6">
        <v>437834.68</v>
      </c>
      <c r="E50" s="6">
        <v>0</v>
      </c>
      <c r="F50" s="6">
        <v>0</v>
      </c>
      <c r="G50" s="6">
        <v>437834.68</v>
      </c>
    </row>
    <row r="51" spans="1:7" x14ac:dyDescent="0.3">
      <c r="A51" s="1" t="s">
        <v>102</v>
      </c>
      <c r="B51" s="1" t="s">
        <v>13</v>
      </c>
      <c r="C51" s="1" t="s">
        <v>103</v>
      </c>
      <c r="D51" s="6">
        <v>4576.37</v>
      </c>
      <c r="E51" s="6">
        <v>0</v>
      </c>
      <c r="F51" s="6">
        <v>0</v>
      </c>
      <c r="G51" s="6">
        <v>4576.37</v>
      </c>
    </row>
    <row r="52" spans="1:7" x14ac:dyDescent="0.3">
      <c r="A52" s="1" t="s">
        <v>104</v>
      </c>
      <c r="B52" s="1" t="s">
        <v>13</v>
      </c>
      <c r="C52" s="1" t="s">
        <v>105</v>
      </c>
      <c r="D52" s="6">
        <v>495</v>
      </c>
      <c r="E52" s="6">
        <v>165</v>
      </c>
      <c r="F52" s="6">
        <v>0</v>
      </c>
      <c r="G52" s="6">
        <v>660</v>
      </c>
    </row>
    <row r="53" spans="1:7" x14ac:dyDescent="0.3">
      <c r="A53" s="1" t="s">
        <v>106</v>
      </c>
      <c r="B53" s="1" t="s">
        <v>13</v>
      </c>
      <c r="C53" s="1" t="s">
        <v>107</v>
      </c>
      <c r="D53" s="6">
        <v>1313.31</v>
      </c>
      <c r="E53" s="6">
        <v>144.61000000000001</v>
      </c>
      <c r="F53" s="6">
        <v>0</v>
      </c>
      <c r="G53" s="6">
        <v>1457.92</v>
      </c>
    </row>
    <row r="54" spans="1:7" x14ac:dyDescent="0.3">
      <c r="A54" s="1" t="s">
        <v>108</v>
      </c>
      <c r="B54" s="1" t="s">
        <v>13</v>
      </c>
      <c r="C54" s="1" t="s">
        <v>109</v>
      </c>
      <c r="D54" s="6">
        <v>944276.47999999998</v>
      </c>
      <c r="E54" s="6">
        <v>100402.18</v>
      </c>
      <c r="F54" s="6">
        <v>0</v>
      </c>
      <c r="G54" s="6">
        <v>1044678.66</v>
      </c>
    </row>
    <row r="55" spans="1:7" x14ac:dyDescent="0.3">
      <c r="A55" s="4" t="s">
        <v>110</v>
      </c>
      <c r="B55" s="4" t="s">
        <v>13</v>
      </c>
      <c r="C55" s="4" t="s">
        <v>111</v>
      </c>
      <c r="D55" s="5">
        <v>24994.66</v>
      </c>
      <c r="E55" s="5">
        <v>2519.96</v>
      </c>
      <c r="F55" s="5">
        <v>0</v>
      </c>
      <c r="G55" s="5">
        <v>27514.62</v>
      </c>
    </row>
    <row r="56" spans="1:7" x14ac:dyDescent="0.3">
      <c r="A56" s="1" t="s">
        <v>112</v>
      </c>
      <c r="B56" s="1" t="s">
        <v>13</v>
      </c>
      <c r="C56" s="1" t="s">
        <v>113</v>
      </c>
      <c r="D56" s="6">
        <v>24994.66</v>
      </c>
      <c r="E56" s="6">
        <v>2519.96</v>
      </c>
      <c r="F56" s="6">
        <v>0</v>
      </c>
      <c r="G56" s="6">
        <v>27514.62</v>
      </c>
    </row>
    <row r="57" spans="1:7" x14ac:dyDescent="0.3">
      <c r="A57" s="4" t="s">
        <v>114</v>
      </c>
      <c r="B57" s="4" t="s">
        <v>13</v>
      </c>
      <c r="C57" s="4" t="s">
        <v>115</v>
      </c>
      <c r="D57" s="5">
        <v>12107.04</v>
      </c>
      <c r="E57" s="5">
        <v>1100.6400000000001</v>
      </c>
      <c r="F57" s="5">
        <v>0</v>
      </c>
      <c r="G57" s="5">
        <v>13207.68</v>
      </c>
    </row>
    <row r="58" spans="1:7" x14ac:dyDescent="0.3">
      <c r="A58" s="1" t="s">
        <v>116</v>
      </c>
      <c r="B58" s="1" t="s">
        <v>13</v>
      </c>
      <c r="C58" s="1" t="s">
        <v>117</v>
      </c>
      <c r="D58" s="6">
        <v>12107.04</v>
      </c>
      <c r="E58" s="6">
        <v>1100.6400000000001</v>
      </c>
      <c r="F58" s="6">
        <v>0</v>
      </c>
      <c r="G58" s="6">
        <v>13207.68</v>
      </c>
    </row>
    <row r="59" spans="1:7" x14ac:dyDescent="0.3">
      <c r="A59" s="4" t="s">
        <v>118</v>
      </c>
      <c r="B59" s="4" t="s">
        <v>118</v>
      </c>
      <c r="C59" s="4" t="s">
        <v>119</v>
      </c>
      <c r="D59" s="4" t="s">
        <v>118</v>
      </c>
      <c r="E59" s="5">
        <v>640880.96</v>
      </c>
      <c r="F59" s="5">
        <v>640880.96000000008</v>
      </c>
      <c r="G59" s="4" t="s">
        <v>118</v>
      </c>
    </row>
  </sheetData>
  <autoFilter ref="A4:G4" xr:uid="{00000000-0009-0000-0000-000000000000}"/>
  <mergeCells count="5">
    <mergeCell ref="B1:D1"/>
    <mergeCell ref="B2:C2"/>
    <mergeCell ref="E1:G1"/>
    <mergeCell ref="D2:G2"/>
    <mergeCell ref="B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J52"/>
  <sheetViews>
    <sheetView tabSelected="1" workbookViewId="0">
      <pane ySplit="1" topLeftCell="A2" activePane="bottomLeft" state="frozen"/>
      <selection pane="bottomLeft" activeCell="G46" sqref="G46"/>
    </sheetView>
  </sheetViews>
  <sheetFormatPr baseColWidth="10" defaultColWidth="9.109375" defaultRowHeight="21" x14ac:dyDescent="0.4"/>
  <cols>
    <col min="1" max="1" width="82.109375" style="9" bestFit="1" customWidth="1"/>
    <col min="2" max="2" width="19.44140625" style="8" bestFit="1" customWidth="1"/>
    <col min="3" max="3" width="12.88671875" style="8" customWidth="1"/>
    <col min="4" max="4" width="8.44140625" style="8" customWidth="1"/>
    <col min="5" max="5" width="9.109375" style="8"/>
    <col min="6" max="6" width="15.5546875" style="12" customWidth="1"/>
    <col min="7" max="7" width="9.109375" style="12"/>
    <col min="8" max="8" width="35.44140625" style="12" customWidth="1"/>
    <col min="9" max="9" width="33.33203125" style="12" customWidth="1"/>
    <col min="10" max="16384" width="9.109375" style="8"/>
  </cols>
  <sheetData>
    <row r="1" spans="1:10" x14ac:dyDescent="0.4">
      <c r="A1" s="7" t="s">
        <v>7</v>
      </c>
      <c r="B1" s="7" t="s">
        <v>11</v>
      </c>
      <c r="F1" s="25" t="s">
        <v>128</v>
      </c>
      <c r="G1" s="25"/>
      <c r="H1" s="25"/>
      <c r="I1" s="25"/>
      <c r="J1" s="16"/>
    </row>
    <row r="2" spans="1:10" x14ac:dyDescent="0.4">
      <c r="A2" s="10" t="s">
        <v>55</v>
      </c>
      <c r="B2" s="11">
        <v>8242.84</v>
      </c>
      <c r="F2" s="17"/>
      <c r="G2" s="17"/>
      <c r="H2" s="15"/>
      <c r="I2" s="15"/>
      <c r="J2" s="15"/>
    </row>
    <row r="3" spans="1:10" s="15" customFormat="1" ht="21" hidden="1" customHeight="1" x14ac:dyDescent="0.4">
      <c r="A3" s="13" t="s">
        <v>97</v>
      </c>
      <c r="B3" s="14">
        <v>34034.31</v>
      </c>
    </row>
    <row r="4" spans="1:10" s="15" customFormat="1" ht="21" hidden="1" customHeight="1" x14ac:dyDescent="0.4">
      <c r="A4" s="13" t="s">
        <v>109</v>
      </c>
      <c r="B4" s="14">
        <v>1044678.66</v>
      </c>
      <c r="F4" s="12">
        <v>2025</v>
      </c>
      <c r="G4" s="12"/>
      <c r="H4" s="12"/>
      <c r="I4" s="12"/>
      <c r="J4" s="12"/>
    </row>
    <row r="5" spans="1:10" s="12" customFormat="1" x14ac:dyDescent="0.4">
      <c r="A5" s="10" t="s">
        <v>24</v>
      </c>
      <c r="B5" s="11">
        <v>419450.43</v>
      </c>
      <c r="F5" s="26" t="s">
        <v>129</v>
      </c>
    </row>
    <row r="6" spans="1:10" s="12" customFormat="1" x14ac:dyDescent="0.4">
      <c r="A6" s="10" t="s">
        <v>26</v>
      </c>
      <c r="B6" s="11">
        <v>1569323.08</v>
      </c>
      <c r="F6" s="26" t="s">
        <v>136</v>
      </c>
    </row>
    <row r="7" spans="1:10" s="15" customFormat="1" hidden="1" x14ac:dyDescent="0.4">
      <c r="A7" s="13" t="s">
        <v>89</v>
      </c>
      <c r="B7" s="14">
        <v>69674.42</v>
      </c>
    </row>
    <row r="8" spans="1:10" s="15" customFormat="1" hidden="1" x14ac:dyDescent="0.4">
      <c r="A8" s="13" t="s">
        <v>87</v>
      </c>
      <c r="B8" s="14">
        <v>6773.2</v>
      </c>
    </row>
    <row r="9" spans="1:10" s="15" customFormat="1" hidden="1" x14ac:dyDescent="0.4">
      <c r="A9" s="13" t="s">
        <v>107</v>
      </c>
      <c r="B9" s="14">
        <v>1457.92</v>
      </c>
    </row>
    <row r="10" spans="1:10" s="15" customFormat="1" hidden="1" x14ac:dyDescent="0.4">
      <c r="A10" s="13" t="s">
        <v>95</v>
      </c>
      <c r="B10" s="14">
        <v>132548.70000000001</v>
      </c>
    </row>
    <row r="11" spans="1:10" s="12" customFormat="1" x14ac:dyDescent="0.4">
      <c r="A11" s="10" t="s">
        <v>42</v>
      </c>
      <c r="B11" s="11">
        <v>26415.360000000001</v>
      </c>
      <c r="F11" s="27" t="s">
        <v>131</v>
      </c>
    </row>
    <row r="12" spans="1:10" s="15" customFormat="1" hidden="1" x14ac:dyDescent="0.4">
      <c r="A12" s="13" t="s">
        <v>117</v>
      </c>
      <c r="B12" s="14">
        <v>13207.68</v>
      </c>
    </row>
    <row r="13" spans="1:10" s="15" customFormat="1" hidden="1" x14ac:dyDescent="0.4">
      <c r="A13" s="13" t="s">
        <v>91</v>
      </c>
      <c r="B13" s="14">
        <v>90475.51</v>
      </c>
    </row>
    <row r="14" spans="1:10" s="12" customFormat="1" x14ac:dyDescent="0.4">
      <c r="A14" s="10" t="s">
        <v>36</v>
      </c>
      <c r="B14" s="11">
        <v>44025.41</v>
      </c>
      <c r="F14" s="10" t="s">
        <v>130</v>
      </c>
      <c r="I14" s="28">
        <f>+B17</f>
        <v>2004836.5</v>
      </c>
    </row>
    <row r="15" spans="1:10" s="15" customFormat="1" hidden="1" x14ac:dyDescent="0.4">
      <c r="A15" s="13" t="s">
        <v>105</v>
      </c>
      <c r="B15" s="14">
        <v>660</v>
      </c>
    </row>
    <row r="16" spans="1:10" s="12" customFormat="1" x14ac:dyDescent="0.4">
      <c r="A16" s="10" t="s">
        <v>28</v>
      </c>
      <c r="B16" s="11">
        <v>891054.39</v>
      </c>
      <c r="F16" s="26" t="s">
        <v>132</v>
      </c>
    </row>
    <row r="17" spans="1:9" s="12" customFormat="1" x14ac:dyDescent="0.4">
      <c r="A17" s="10" t="s">
        <v>18</v>
      </c>
      <c r="B17" s="11">
        <v>2004836.5</v>
      </c>
      <c r="F17" s="10" t="str">
        <f>+A5</f>
        <v>BBVA CTA 1 No.0161467557</v>
      </c>
      <c r="I17" s="28">
        <f>+B5</f>
        <v>419450.43</v>
      </c>
    </row>
    <row r="18" spans="1:9" s="15" customFormat="1" hidden="1" x14ac:dyDescent="0.4">
      <c r="A18" s="13" t="s">
        <v>77</v>
      </c>
      <c r="B18" s="14">
        <v>28997.74</v>
      </c>
    </row>
    <row r="19" spans="1:9" s="12" customFormat="1" x14ac:dyDescent="0.4">
      <c r="A19" s="10" t="s">
        <v>64</v>
      </c>
      <c r="B19" s="11">
        <v>11873.63</v>
      </c>
      <c r="F19" s="10" t="str">
        <f>+A6</f>
        <v>BBVA CTA 2 No.0193894819</v>
      </c>
      <c r="I19" s="28">
        <f>+B6</f>
        <v>1569323.08</v>
      </c>
    </row>
    <row r="20" spans="1:9" s="15" customFormat="1" hidden="1" x14ac:dyDescent="0.4">
      <c r="A20" s="13" t="s">
        <v>101</v>
      </c>
      <c r="B20" s="14">
        <v>437834.68</v>
      </c>
    </row>
    <row r="21" spans="1:9" s="15" customFormat="1" hidden="1" x14ac:dyDescent="0.4">
      <c r="A21" s="13" t="s">
        <v>99</v>
      </c>
      <c r="B21" s="14">
        <v>214391.02</v>
      </c>
    </row>
    <row r="22" spans="1:9" s="15" customFormat="1" hidden="1" x14ac:dyDescent="0.4">
      <c r="A22" s="13" t="s">
        <v>93</v>
      </c>
      <c r="B22" s="14">
        <v>1120.42</v>
      </c>
    </row>
    <row r="23" spans="1:9" s="12" customFormat="1" x14ac:dyDescent="0.4">
      <c r="A23" s="10" t="s">
        <v>68</v>
      </c>
      <c r="B23" s="11">
        <v>2212356.98</v>
      </c>
      <c r="F23" s="26" t="s">
        <v>133</v>
      </c>
    </row>
    <row r="24" spans="1:9" s="15" customFormat="1" hidden="1" x14ac:dyDescent="0.4">
      <c r="A24" s="13" t="s">
        <v>79</v>
      </c>
      <c r="B24" s="14">
        <v>407774.58</v>
      </c>
    </row>
    <row r="25" spans="1:9" s="15" customFormat="1" hidden="1" x14ac:dyDescent="0.4">
      <c r="A25" s="13" t="s">
        <v>81</v>
      </c>
      <c r="B25" s="14">
        <v>1790206.91</v>
      </c>
    </row>
    <row r="26" spans="1:9" s="12" customFormat="1" x14ac:dyDescent="0.4">
      <c r="A26" s="10" t="s">
        <v>73</v>
      </c>
      <c r="B26" s="11">
        <v>2950184.46</v>
      </c>
      <c r="F26" s="10" t="str">
        <f>+A16</f>
        <v>FONDO DE INVERSION</v>
      </c>
      <c r="I26" s="28">
        <f>+B16</f>
        <v>891054.39</v>
      </c>
    </row>
    <row r="27" spans="1:9" s="15" customFormat="1" hidden="1" x14ac:dyDescent="0.4">
      <c r="A27" s="13" t="s">
        <v>103</v>
      </c>
      <c r="B27" s="14">
        <v>4576.37</v>
      </c>
    </row>
    <row r="28" spans="1:9" s="15" customFormat="1" hidden="1" x14ac:dyDescent="0.4">
      <c r="A28" s="13" t="s">
        <v>113</v>
      </c>
      <c r="B28" s="14">
        <v>27514.62</v>
      </c>
    </row>
    <row r="29" spans="1:9" s="15" customFormat="1" hidden="1" x14ac:dyDescent="0.4">
      <c r="A29" s="13" t="s">
        <v>85</v>
      </c>
      <c r="B29" s="14">
        <v>428415.19</v>
      </c>
    </row>
    <row r="30" spans="1:9" x14ac:dyDescent="0.4">
      <c r="F30" s="26" t="s">
        <v>134</v>
      </c>
      <c r="I30" s="29">
        <f>SUBTOTAL(9,I14:I29)</f>
        <v>4884664.4000000004</v>
      </c>
    </row>
    <row r="32" spans="1:9" x14ac:dyDescent="0.4">
      <c r="F32" s="26" t="s">
        <v>135</v>
      </c>
    </row>
    <row r="33" spans="6:9" x14ac:dyDescent="0.4">
      <c r="F33" s="26" t="s">
        <v>137</v>
      </c>
    </row>
    <row r="34" spans="6:9" x14ac:dyDescent="0.4">
      <c r="F34" s="12" t="s">
        <v>137</v>
      </c>
      <c r="I34" s="28">
        <f>+B14</f>
        <v>44025.41</v>
      </c>
    </row>
    <row r="35" spans="6:9" x14ac:dyDescent="0.4">
      <c r="F35" s="10" t="str">
        <f>+A11</f>
        <v>Depreciación acumulada de equipo de cómputo</v>
      </c>
      <c r="I35" s="28">
        <f>-+B11</f>
        <v>-26415.360000000001</v>
      </c>
    </row>
    <row r="36" spans="6:9" x14ac:dyDescent="0.4">
      <c r="F36" s="26" t="s">
        <v>138</v>
      </c>
      <c r="I36" s="30">
        <f>+I34+I35</f>
        <v>17610.050000000003</v>
      </c>
    </row>
    <row r="37" spans="6:9" x14ac:dyDescent="0.4">
      <c r="F37" s="26" t="s">
        <v>139</v>
      </c>
      <c r="I37" s="30">
        <f>+I30+I36</f>
        <v>4902274.45</v>
      </c>
    </row>
    <row r="39" spans="6:9" x14ac:dyDescent="0.4">
      <c r="F39" s="26" t="s">
        <v>140</v>
      </c>
    </row>
    <row r="40" spans="6:9" x14ac:dyDescent="0.4">
      <c r="F40" s="26" t="s">
        <v>142</v>
      </c>
    </row>
    <row r="41" spans="6:9" x14ac:dyDescent="0.4">
      <c r="F41" s="10" t="str">
        <f>+A2</f>
        <v>Acreedores diversos a corto plazo</v>
      </c>
      <c r="I41" s="28">
        <f>+B2</f>
        <v>8242.84</v>
      </c>
    </row>
    <row r="42" spans="6:9" x14ac:dyDescent="0.4">
      <c r="F42" s="10" t="str">
        <f>+A19</f>
        <v>Impuestos retenidos de ISR por asimilados a salarios</v>
      </c>
      <c r="I42" s="28">
        <f>+B19</f>
        <v>11873.63</v>
      </c>
    </row>
    <row r="43" spans="6:9" x14ac:dyDescent="0.4">
      <c r="F43" s="26" t="s">
        <v>143</v>
      </c>
      <c r="I43" s="30">
        <f>+I41+I42</f>
        <v>20116.47</v>
      </c>
    </row>
    <row r="45" spans="6:9" x14ac:dyDescent="0.4">
      <c r="F45" s="26" t="s">
        <v>141</v>
      </c>
    </row>
    <row r="46" spans="6:9" x14ac:dyDescent="0.4">
      <c r="F46" s="12" t="s">
        <v>141</v>
      </c>
      <c r="I46" s="28">
        <f>+B23</f>
        <v>2212356.98</v>
      </c>
    </row>
    <row r="47" spans="6:9" x14ac:dyDescent="0.4">
      <c r="F47" s="10" t="s">
        <v>144</v>
      </c>
      <c r="I47" s="28">
        <f>+B26</f>
        <v>2950184.46</v>
      </c>
    </row>
    <row r="48" spans="6:9" x14ac:dyDescent="0.4">
      <c r="F48" s="12" t="s">
        <v>145</v>
      </c>
      <c r="I48" s="31">
        <f>+'estado de actividades'!G40</f>
        <v>-280383.47000000038</v>
      </c>
    </row>
    <row r="49" spans="6:9" x14ac:dyDescent="0.4">
      <c r="F49" s="26" t="s">
        <v>146</v>
      </c>
      <c r="I49" s="29">
        <f>SUBTOTAL(9,I46:I48)</f>
        <v>4882157.9699999988</v>
      </c>
    </row>
    <row r="51" spans="6:9" x14ac:dyDescent="0.4">
      <c r="F51" s="26" t="s">
        <v>147</v>
      </c>
      <c r="I51" s="32">
        <f>+I43+I49</f>
        <v>4902274.4399999985</v>
      </c>
    </row>
    <row r="52" spans="6:9" x14ac:dyDescent="0.4">
      <c r="I52" s="31">
        <f>+I37-I51</f>
        <v>1.0000001639127731E-2</v>
      </c>
    </row>
  </sheetData>
  <autoFilter ref="A1:B29" xr:uid="{00000000-0009-0000-0000-000001000000}">
    <filterColumn colId="1">
      <colorFilter dxfId="1"/>
    </filterColumn>
    <sortState xmlns:xlrd2="http://schemas.microsoft.com/office/spreadsheetml/2017/richdata2" ref="A2:B30">
      <sortCondition ref="A1"/>
    </sortState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I40"/>
  <sheetViews>
    <sheetView workbookViewId="0">
      <pane ySplit="1" topLeftCell="A18" activePane="bottomLeft" state="frozen"/>
      <selection pane="bottomLeft" activeCell="G34" sqref="G34"/>
    </sheetView>
  </sheetViews>
  <sheetFormatPr baseColWidth="10" defaultColWidth="9.109375" defaultRowHeight="21" x14ac:dyDescent="0.4"/>
  <cols>
    <col min="1" max="1" width="82.109375" style="9" bestFit="1" customWidth="1"/>
    <col min="2" max="2" width="19.44140625" style="8" bestFit="1" customWidth="1"/>
    <col min="3" max="3" width="12.88671875" style="8" customWidth="1"/>
    <col min="4" max="4" width="8.44140625" style="8" customWidth="1"/>
    <col min="5" max="5" width="9.109375" style="8"/>
    <col min="6" max="6" width="52" style="15" customWidth="1"/>
    <col min="7" max="7" width="38.44140625" style="18" customWidth="1"/>
    <col min="8" max="8" width="28.88671875" style="15" customWidth="1"/>
    <col min="9" max="16384" width="9.109375" style="8"/>
  </cols>
  <sheetData>
    <row r="1" spans="1:9" x14ac:dyDescent="0.4">
      <c r="A1" s="7" t="s">
        <v>7</v>
      </c>
      <c r="B1" s="7" t="s">
        <v>11</v>
      </c>
      <c r="F1" s="40" t="s">
        <v>120</v>
      </c>
      <c r="G1" s="41"/>
      <c r="H1" s="40"/>
      <c r="I1" s="42"/>
    </row>
    <row r="2" spans="1:9" hidden="1" x14ac:dyDescent="0.4">
      <c r="A2" s="10" t="s">
        <v>55</v>
      </c>
      <c r="B2" s="11">
        <v>8242.84</v>
      </c>
      <c r="F2" s="8"/>
      <c r="G2" s="8"/>
      <c r="H2" s="8"/>
    </row>
    <row r="3" spans="1:9" s="15" customFormat="1" x14ac:dyDescent="0.4">
      <c r="A3" s="13" t="s">
        <v>97</v>
      </c>
      <c r="B3" s="14">
        <v>34034.31</v>
      </c>
      <c r="F3" s="40">
        <v>2025</v>
      </c>
      <c r="G3" s="41"/>
      <c r="H3" s="40"/>
      <c r="I3" s="40"/>
    </row>
    <row r="4" spans="1:9" s="15" customFormat="1" x14ac:dyDescent="0.4">
      <c r="A4" s="13" t="s">
        <v>109</v>
      </c>
      <c r="B4" s="14">
        <v>1044678.66</v>
      </c>
      <c r="F4" s="20" t="s">
        <v>121</v>
      </c>
      <c r="G4" s="18"/>
    </row>
    <row r="5" spans="1:9" s="12" customFormat="1" hidden="1" x14ac:dyDescent="0.4">
      <c r="A5" s="10" t="s">
        <v>24</v>
      </c>
      <c r="B5" s="11">
        <v>419450.43</v>
      </c>
    </row>
    <row r="6" spans="1:9" s="12" customFormat="1" hidden="1" x14ac:dyDescent="0.4">
      <c r="A6" s="10" t="s">
        <v>26</v>
      </c>
      <c r="B6" s="11">
        <v>1569323.08</v>
      </c>
    </row>
    <row r="7" spans="1:9" s="15" customFormat="1" x14ac:dyDescent="0.4">
      <c r="A7" s="13" t="s">
        <v>89</v>
      </c>
      <c r="B7" s="14">
        <v>69674.42</v>
      </c>
      <c r="F7" s="13" t="str">
        <f>+A24</f>
        <v>PUBLICO EN GENERAL</v>
      </c>
      <c r="G7" s="18">
        <f>+B24</f>
        <v>407774.58</v>
      </c>
    </row>
    <row r="8" spans="1:9" s="15" customFormat="1" x14ac:dyDescent="0.4">
      <c r="A8" s="13" t="s">
        <v>87</v>
      </c>
      <c r="B8" s="14">
        <v>6773.2</v>
      </c>
      <c r="F8" s="13" t="str">
        <f>+A25</f>
        <v>PUBLICO EN GENERAL EXTRANJERO</v>
      </c>
      <c r="G8" s="19">
        <f>+B25</f>
        <v>1790206.91</v>
      </c>
    </row>
    <row r="9" spans="1:9" s="15" customFormat="1" x14ac:dyDescent="0.4">
      <c r="A9" s="13" t="s">
        <v>107</v>
      </c>
      <c r="B9" s="14">
        <v>1457.92</v>
      </c>
      <c r="F9" s="18" t="str">
        <f>+A18</f>
        <v>GLOBALGIVING FOUNDATION</v>
      </c>
      <c r="G9" s="18">
        <f>+B18</f>
        <v>28997.74</v>
      </c>
    </row>
    <row r="10" spans="1:9" s="15" customFormat="1" x14ac:dyDescent="0.4">
      <c r="A10" s="13" t="s">
        <v>95</v>
      </c>
      <c r="B10" s="14">
        <v>132548.70000000001</v>
      </c>
      <c r="F10" s="20" t="s">
        <v>122</v>
      </c>
      <c r="G10" s="21">
        <f>SUBTOTAL(9,G7:G9)</f>
        <v>2226979.23</v>
      </c>
    </row>
    <row r="11" spans="1:9" s="12" customFormat="1" hidden="1" x14ac:dyDescent="0.4">
      <c r="A11" s="10" t="s">
        <v>42</v>
      </c>
      <c r="B11" s="11">
        <v>26415.360000000001</v>
      </c>
    </row>
    <row r="12" spans="1:9" s="15" customFormat="1" x14ac:dyDescent="0.4">
      <c r="A12" s="13" t="s">
        <v>117</v>
      </c>
      <c r="B12" s="14">
        <v>13207.68</v>
      </c>
      <c r="G12" s="18"/>
    </row>
    <row r="13" spans="1:9" s="15" customFormat="1" x14ac:dyDescent="0.4">
      <c r="A13" s="13" t="s">
        <v>91</v>
      </c>
      <c r="B13" s="14">
        <v>90475.51</v>
      </c>
      <c r="F13" s="20" t="s">
        <v>123</v>
      </c>
      <c r="G13" s="18"/>
    </row>
    <row r="14" spans="1:9" s="12" customFormat="1" hidden="1" x14ac:dyDescent="0.4">
      <c r="A14" s="10" t="s">
        <v>36</v>
      </c>
      <c r="B14" s="11">
        <v>44025.41</v>
      </c>
    </row>
    <row r="15" spans="1:9" s="15" customFormat="1" x14ac:dyDescent="0.4">
      <c r="A15" s="13" t="s">
        <v>105</v>
      </c>
      <c r="B15" s="14">
        <v>660</v>
      </c>
      <c r="F15" s="13" t="str">
        <f>+A4</f>
        <v>ASIMILADOS A SALARIOS</v>
      </c>
      <c r="G15" s="18">
        <f>+B4</f>
        <v>1044678.66</v>
      </c>
    </row>
    <row r="16" spans="1:9" s="12" customFormat="1" hidden="1" x14ac:dyDescent="0.4">
      <c r="A16" s="10" t="s">
        <v>28</v>
      </c>
      <c r="B16" s="11">
        <v>891054.39</v>
      </c>
    </row>
    <row r="17" spans="1:7" s="12" customFormat="1" hidden="1" x14ac:dyDescent="0.4">
      <c r="A17" s="10" t="s">
        <v>18</v>
      </c>
      <c r="B17" s="11">
        <v>2004836.5</v>
      </c>
    </row>
    <row r="18" spans="1:7" s="15" customFormat="1" x14ac:dyDescent="0.4">
      <c r="A18" s="13" t="s">
        <v>77</v>
      </c>
      <c r="B18" s="14">
        <v>28997.74</v>
      </c>
      <c r="F18" s="13" t="str">
        <f>+A7</f>
        <v>COMBUSTIBLES Y LUBRICANTES</v>
      </c>
      <c r="G18" s="18">
        <f>+B7</f>
        <v>69674.42</v>
      </c>
    </row>
    <row r="19" spans="1:7" s="12" customFormat="1" hidden="1" x14ac:dyDescent="0.4">
      <c r="A19" s="10" t="s">
        <v>64</v>
      </c>
      <c r="B19" s="11">
        <v>11873.63</v>
      </c>
    </row>
    <row r="20" spans="1:7" s="15" customFormat="1" ht="42" x14ac:dyDescent="0.4">
      <c r="A20" s="13" t="s">
        <v>101</v>
      </c>
      <c r="B20" s="14">
        <v>437834.68</v>
      </c>
      <c r="F20" s="22" t="str">
        <f t="shared" ref="F20:G21" si="0">+A9</f>
        <v>COMISIONES POR PLATAFORMAS DE RECAUDACION DE FONDOS</v>
      </c>
      <c r="G20" s="23">
        <f t="shared" si="0"/>
        <v>1457.92</v>
      </c>
    </row>
    <row r="21" spans="1:7" s="15" customFormat="1" x14ac:dyDescent="0.4">
      <c r="A21" s="13" t="s">
        <v>99</v>
      </c>
      <c r="B21" s="14">
        <v>214391.02</v>
      </c>
      <c r="F21" s="13" t="str">
        <f t="shared" si="0"/>
        <v>CONSUMO EN RESTAURANTE</v>
      </c>
      <c r="G21" s="18">
        <f t="shared" si="0"/>
        <v>132548.70000000001</v>
      </c>
    </row>
    <row r="22" spans="1:7" s="15" customFormat="1" x14ac:dyDescent="0.4">
      <c r="A22" s="13" t="s">
        <v>93</v>
      </c>
      <c r="B22" s="14">
        <v>1120.42</v>
      </c>
      <c r="F22" s="34" t="str">
        <f>+A13</f>
        <v>DESPENSA</v>
      </c>
      <c r="G22" s="18">
        <f>+B13</f>
        <v>90475.51</v>
      </c>
    </row>
    <row r="23" spans="1:7" s="12" customFormat="1" hidden="1" x14ac:dyDescent="0.4">
      <c r="A23" s="10" t="s">
        <v>68</v>
      </c>
      <c r="B23" s="11">
        <v>2212356.98</v>
      </c>
    </row>
    <row r="24" spans="1:7" s="15" customFormat="1" x14ac:dyDescent="0.4">
      <c r="A24" s="13" t="s">
        <v>79</v>
      </c>
      <c r="B24" s="14">
        <v>407774.58</v>
      </c>
      <c r="F24" s="18" t="str">
        <f>+A15</f>
        <v>FOLIOS FISCALES</v>
      </c>
      <c r="G24" s="18">
        <f>+B15</f>
        <v>660</v>
      </c>
    </row>
    <row r="25" spans="1:7" s="15" customFormat="1" x14ac:dyDescent="0.4">
      <c r="A25" s="13" t="s">
        <v>81</v>
      </c>
      <c r="B25" s="14">
        <v>1790206.91</v>
      </c>
      <c r="F25" s="18" t="str">
        <f>+A20</f>
        <v>MATERIALES</v>
      </c>
      <c r="G25" s="18">
        <f>+B20</f>
        <v>437834.68</v>
      </c>
    </row>
    <row r="26" spans="1:7" s="12" customFormat="1" hidden="1" x14ac:dyDescent="0.4">
      <c r="A26" s="10" t="s">
        <v>73</v>
      </c>
      <c r="B26" s="11">
        <v>2950184.46</v>
      </c>
    </row>
    <row r="27" spans="1:7" s="15" customFormat="1" x14ac:dyDescent="0.4">
      <c r="A27" s="13" t="s">
        <v>103</v>
      </c>
      <c r="B27" s="14">
        <v>4576.37</v>
      </c>
      <c r="F27" s="18" t="str">
        <f>+A22</f>
        <v>OTROS IMPUESTOS Y DERECHOS</v>
      </c>
      <c r="G27" s="18">
        <f>+B22</f>
        <v>1120.42</v>
      </c>
    </row>
    <row r="28" spans="1:7" s="15" customFormat="1" x14ac:dyDescent="0.4">
      <c r="A28" s="13" t="s">
        <v>113</v>
      </c>
      <c r="B28" s="14">
        <v>27514.62</v>
      </c>
      <c r="F28" s="18" t="str">
        <f>+A21</f>
        <v>OTROS GASTOS</v>
      </c>
      <c r="G28" s="18">
        <f>+B21</f>
        <v>214391.02</v>
      </c>
    </row>
    <row r="29" spans="1:7" s="15" customFormat="1" x14ac:dyDescent="0.4">
      <c r="A29" s="13" t="s">
        <v>85</v>
      </c>
      <c r="B29" s="14">
        <v>428415.19</v>
      </c>
      <c r="F29" s="18" t="str">
        <f>+A27</f>
        <v>SERVICIO DE PAQUETERIA</v>
      </c>
      <c r="G29" s="18">
        <f>+B27</f>
        <v>4576.37</v>
      </c>
    </row>
    <row r="30" spans="1:7" x14ac:dyDescent="0.4">
      <c r="F30" s="18" t="str">
        <f>+A29</f>
        <v>VIATICOS</v>
      </c>
      <c r="G30" s="18">
        <f>+B29</f>
        <v>428415.19</v>
      </c>
    </row>
    <row r="31" spans="1:7" x14ac:dyDescent="0.4">
      <c r="F31" s="34" t="str">
        <f>+A3</f>
        <v>ARTICULOS DE OFICINA</v>
      </c>
      <c r="G31" s="18">
        <f>+B3</f>
        <v>34034.31</v>
      </c>
    </row>
    <row r="32" spans="1:7" x14ac:dyDescent="0.4">
      <c r="F32" s="34" t="str">
        <f>+A8</f>
        <v>COMISIONES BANCARIAS</v>
      </c>
      <c r="G32" s="18">
        <f>+B8</f>
        <v>6773.2</v>
      </c>
    </row>
    <row r="33" spans="6:8" x14ac:dyDescent="0.4">
      <c r="F33" s="20" t="s">
        <v>124</v>
      </c>
      <c r="G33" s="21">
        <f>SUBTOTAL(9,G15:G32)</f>
        <v>2466640.4000000004</v>
      </c>
    </row>
    <row r="35" spans="6:8" x14ac:dyDescent="0.4">
      <c r="F35" s="20" t="s">
        <v>125</v>
      </c>
    </row>
    <row r="36" spans="6:8" x14ac:dyDescent="0.4">
      <c r="F36" s="13" t="str">
        <f>+A28</f>
        <v>Teléfono, internet</v>
      </c>
      <c r="G36" s="18">
        <f>+B28</f>
        <v>27514.62</v>
      </c>
    </row>
    <row r="37" spans="6:8" x14ac:dyDescent="0.4">
      <c r="F37" s="13" t="str">
        <f>+A12</f>
        <v>Depreciación de equipo de cómputo</v>
      </c>
      <c r="G37" s="18">
        <f>+B12</f>
        <v>13207.68</v>
      </c>
    </row>
    <row r="38" spans="6:8" x14ac:dyDescent="0.4">
      <c r="F38" s="20" t="s">
        <v>126</v>
      </c>
      <c r="G38" s="21">
        <f>SUBTOTAL(9,G36:G37)</f>
        <v>40722.300000000003</v>
      </c>
      <c r="H38" s="33">
        <f>+G33+G38</f>
        <v>2507362.7000000002</v>
      </c>
    </row>
    <row r="40" spans="6:8" x14ac:dyDescent="0.4">
      <c r="F40" s="24" t="s">
        <v>127</v>
      </c>
      <c r="G40" s="21">
        <f>+G10-G33-G38</f>
        <v>-280383.47000000038</v>
      </c>
      <c r="H40" s="33">
        <f>+G10</f>
        <v>2226979.23</v>
      </c>
    </row>
  </sheetData>
  <autoFilter ref="A1:B29" xr:uid="{00000000-0009-0000-0000-000002000000}">
    <filterColumn colId="1">
      <colorFilter dxfId="0"/>
    </filterColumn>
    <sortState xmlns:xlrd2="http://schemas.microsoft.com/office/spreadsheetml/2017/richdata2" ref="A2:B30">
      <sortCondition ref="A1"/>
    </sortState>
  </autoFilter>
  <mergeCells count="2">
    <mergeCell ref="F1:I1"/>
    <mergeCell ref="F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Balanza de Comprobación</vt:lpstr>
      <vt:lpstr>EJERCICIO</vt:lpstr>
      <vt:lpstr>estado de actividades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de la Torre</dc:creator>
  <cp:lastModifiedBy>María de la Torre</cp:lastModifiedBy>
  <dcterms:created xsi:type="dcterms:W3CDTF">2026-09-09T23:13:13Z</dcterms:created>
  <dcterms:modified xsi:type="dcterms:W3CDTF">2026-09-20T05:59:46Z</dcterms:modified>
</cp:coreProperties>
</file>